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90" windowWidth="16335" windowHeight="10830" activeTab="0"/>
  </bookViews>
  <sheets>
    <sheet name="Titre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<sst xmlns="http://schemas.openxmlformats.org/spreadsheetml/2006/main" count="23" uniqueCount="23">
  <si>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TITRES</t>
  </si>
  <si>
    <t>Prix Achat</t>
  </si>
  <si>
    <t>Prix Vente</t>
  </si>
  <si>
    <r>
      <rPr>
        <sz val="10"/>
        <color indexed="8"/>
        <rFont val="Arial"/>
        <family val="0"/>
      </rPr>
      <t>Valorisation de la part à la cloture</t>
    </r>
  </si>
  <si>
    <t>Date</t>
  </si>
  <si>
    <r>
      <rPr>
        <sz val="10"/>
        <color indexed="8"/>
        <rFont val="Arial"/>
        <family val="0"/>
      </rPr>
      <t>Qté</t>
    </r>
  </si>
  <si>
    <t>Val. Unit</t>
  </si>
  <si>
    <t>TOTAL</t>
  </si>
  <si>
    <t>Val. Unit</t>
  </si>
  <si>
    <t>TOTAL</t>
  </si>
  <si>
    <t xml:space="preserve"> +/-Value</t>
  </si>
  <si>
    <t>Valorisation</t>
  </si>
  <si>
    <r>
      <rPr>
        <sz val="10"/>
        <color indexed="8"/>
        <rFont val="Arial"/>
        <family val="0"/>
      </rPr>
      <t>MV Lattente</t>
    </r>
  </si>
  <si>
    <r>
      <rPr>
        <sz val="10"/>
        <color indexed="8"/>
        <rFont val="Arial"/>
        <family val="0"/>
      </rPr>
      <t>PV Lattente</t>
    </r>
  </si>
  <si>
    <t>RAN</t>
  </si>
  <si>
    <t>TOTAL</t>
  </si>
  <si>
    <t>(moyenne)</t>
  </si>
  <si>
    <t>(moyenne)</t>
  </si>
  <si>
    <t>Valeur de N-1</t>
  </si>
  <si>
    <r>
      <rPr>
        <b/>
        <sz val="10"/>
        <color indexed="8"/>
        <rFont val="Arial"/>
        <family val="2"/>
      </rPr>
      <t>PV/MV Lattente</t>
    </r>
  </si>
  <si>
    <t>Cellules à saisir</t>
  </si>
  <si>
    <t>Cellules pouvant être modifiées</t>
  </si>
  <si>
    <r>
      <rPr>
        <sz val="10"/>
        <color indexed="8"/>
        <rFont val="Arial"/>
        <family val="0"/>
      </rPr>
      <t>Cellules verouillées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</si>
</sst>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"/>
    <numFmt numFmtId="165" formatCode="#,##0.00&quot;   &quot;;[RED]-#,##0.00&quot;   &quot;"/>
    <numFmt numFmtId="166" formatCode="DD/MM/YY"/>
  </numFmts>
  <fonts count="4">
    <font>
      <sz val="10"/>
      <name val="Arial"/>
      <family val="2"/>
    </font>
    <font>
      <sz val="10"/>
      <color indexed="8"/>
      <name val="Arial"/>
      <family val="0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164" fontId="0" fillId="0" borderId="0" xfId="0" applyAlignment="1">
      <alignment/>
    </xf>
    <xf numFmtId="165" fontId="1" fillId="0" borderId="0" xfId="0" applyNumberFormat="1" applyFont="1" applyBorder="1" applyAlignment="1" applyProtection="1">
      <alignment/>
      <protection/>
    </xf>
    <xf numFmtId="165" fontId="2" fillId="0" borderId="1" xfId="0" applyNumberFormat="1" applyFont="1" applyBorder="1" applyAlignment="1" applyProtection="1">
      <alignment/>
      <protection/>
    </xf>
    <xf numFmtId="165" fontId="1" fillId="0" borderId="2" xfId="0" applyNumberFormat="1" applyFont="1" applyBorder="1" applyAlignment="1" applyProtection="1">
      <alignment/>
      <protection/>
    </xf>
    <xf numFmtId="165" fontId="1" fillId="0" borderId="1" xfId="0" applyNumberFormat="1" applyFont="1" applyBorder="1" applyAlignment="1" applyProtection="1">
      <alignment horizontal="center"/>
      <protection/>
    </xf>
    <xf numFmtId="165" fontId="1" fillId="0" borderId="2" xfId="0" applyNumberFormat="1" applyFont="1" applyBorder="1" applyAlignment="1" applyProtection="1">
      <alignment horizontal="center"/>
      <protection/>
    </xf>
    <xf numFmtId="165" fontId="1" fillId="0" borderId="3" xfId="0" applyNumberFormat="1" applyFont="1" applyBorder="1" applyAlignment="1" applyProtection="1">
      <alignment/>
      <protection/>
    </xf>
    <xf numFmtId="165" fontId="1" fillId="0" borderId="4" xfId="0" applyNumberFormat="1" applyFont="1" applyBorder="1" applyAlignment="1" applyProtection="1">
      <alignment/>
      <protection/>
    </xf>
    <xf numFmtId="165" fontId="3" fillId="2" borderId="2" xfId="0" applyNumberFormat="1" applyFont="1" applyFill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/>
    </xf>
    <xf numFmtId="165" fontId="1" fillId="0" borderId="1" xfId="0" applyNumberFormat="1" applyFont="1" applyBorder="1" applyAlignment="1" applyProtection="1">
      <alignment/>
      <protection/>
    </xf>
    <xf numFmtId="165" fontId="1" fillId="3" borderId="5" xfId="0" applyNumberFormat="1" applyFont="1" applyFill="1" applyBorder="1" applyAlignment="1" applyProtection="1">
      <alignment/>
      <protection hidden="1"/>
    </xf>
    <xf numFmtId="165" fontId="1" fillId="2" borderId="6" xfId="0" applyNumberFormat="1" applyFont="1" applyFill="1" applyBorder="1" applyAlignment="1" applyProtection="1">
      <alignment/>
      <protection locked="0"/>
    </xf>
    <xf numFmtId="165" fontId="1" fillId="2" borderId="7" xfId="0" applyNumberFormat="1" applyFont="1" applyFill="1" applyBorder="1" applyAlignment="1" applyProtection="1">
      <alignment/>
      <protection locked="0"/>
    </xf>
    <xf numFmtId="165" fontId="1" fillId="4" borderId="7" xfId="0" applyNumberFormat="1" applyFont="1" applyFill="1" applyBorder="1" applyAlignment="1" applyProtection="1">
      <alignment/>
      <protection/>
    </xf>
    <xf numFmtId="165" fontId="1" fillId="3" borderId="7" xfId="0" applyNumberFormat="1" applyFont="1" applyFill="1" applyBorder="1" applyAlignment="1" applyProtection="1">
      <alignment/>
      <protection/>
    </xf>
    <xf numFmtId="165" fontId="1" fillId="4" borderId="8" xfId="0" applyNumberFormat="1" applyFont="1" applyFill="1" applyBorder="1" applyAlignment="1" applyProtection="1">
      <alignment/>
      <protection/>
    </xf>
    <xf numFmtId="165" fontId="1" fillId="3" borderId="5" xfId="0" applyNumberFormat="1" applyFont="1" applyFill="1" applyBorder="1" applyAlignment="1" applyProtection="1">
      <alignment/>
      <protection/>
    </xf>
    <xf numFmtId="166" fontId="1" fillId="2" borderId="7" xfId="0" applyNumberFormat="1" applyFont="1" applyFill="1" applyBorder="1" applyAlignment="1" applyProtection="1">
      <alignment/>
      <protection locked="0"/>
    </xf>
    <xf numFmtId="165" fontId="1" fillId="2" borderId="8" xfId="0" applyNumberFormat="1" applyFont="1" applyFill="1" applyBorder="1" applyAlignment="1" applyProtection="1">
      <alignment/>
      <protection locked="0"/>
    </xf>
    <xf numFmtId="166" fontId="1" fillId="2" borderId="9" xfId="0" applyNumberFormat="1" applyFont="1" applyFill="1" applyBorder="1" applyAlignment="1" applyProtection="1">
      <alignment/>
      <protection locked="0"/>
    </xf>
    <xf numFmtId="165" fontId="1" fillId="3" borderId="1" xfId="0" applyNumberFormat="1" applyFont="1" applyFill="1" applyBorder="1" applyAlignment="1" applyProtection="1">
      <alignment/>
      <protection/>
    </xf>
    <xf numFmtId="165" fontId="1" fillId="3" borderId="1" xfId="0" applyNumberFormat="1" applyFont="1" applyFill="1" applyBorder="1" applyAlignment="1" applyProtection="1">
      <alignment horizontal="center"/>
      <protection/>
    </xf>
    <xf numFmtId="165" fontId="1" fillId="2" borderId="1" xfId="0" applyNumberFormat="1" applyFont="1" applyFill="1" applyBorder="1" applyAlignment="1" applyProtection="1">
      <alignment/>
      <protection locked="0"/>
    </xf>
    <xf numFmtId="165" fontId="3" fillId="3" borderId="1" xfId="0" applyNumberFormat="1" applyFont="1" applyFill="1" applyBorder="1" applyAlignment="1" applyProtection="1">
      <alignment/>
      <protection/>
    </xf>
    <xf numFmtId="165" fontId="1" fillId="2" borderId="0" xfId="0" applyNumberFormat="1" applyFont="1" applyFill="1" applyBorder="1" applyAlignment="1" applyProtection="1">
      <alignment/>
      <protection locked="0"/>
    </xf>
    <xf numFmtId="165" fontId="1" fillId="4" borderId="0" xfId="0" applyNumberFormat="1" applyFont="1" applyFill="1" applyBorder="1" applyAlignment="1" applyProtection="1">
      <alignment/>
      <protection/>
    </xf>
    <xf numFmtId="165" fontId="1" fillId="3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2.00390625" style="1" customWidth="1"/>
    <col min="2" max="2" width="7.8515625" style="1" customWidth="1"/>
    <col min="3" max="3" width="11.28125" style="1" customWidth="1"/>
    <col min="4" max="4" width="11.421875" style="1" customWidth="1"/>
    <col min="5" max="6" width="10.8515625" style="1" customWidth="1"/>
    <col min="7" max="7" width="11.421875" style="1" customWidth="1"/>
    <col min="8" max="8" width="14.8515625" style="1" customWidth="1"/>
    <col min="9" max="9" width="11.57421875" style="1" customWidth="1"/>
    <col min="10" max="10" width="13.7109375" style="1" customWidth="1"/>
    <col min="11" max="256" width="11.8515625" style="1" customWidth="1"/>
  </cols>
  <sheetData>
    <row r="1" spans="1:10" s="9" customFormat="1" ht="12.75">
      <c r="A1" s="2" t="s">
        <v>0</v>
      </c>
      <c r="B1" s="2"/>
      <c r="C1" s="4" t="s">
        <v>1</v>
      </c>
      <c r="D1" s="4"/>
      <c r="E1" s="4" t="s">
        <v>2</v>
      </c>
      <c r="F1" s="4"/>
      <c r="G1" s="6" t="s">
        <v>3</v>
      </c>
      <c r="H1" s="6"/>
      <c r="I1" s="6"/>
      <c r="J1" s="8">
        <v>197.3</v>
      </c>
    </row>
    <row r="2" spans="1:10" s="9" customFormat="1" ht="12.75">
      <c r="A2" s="10" t="s">
        <v>4</v>
      </c>
      <c r="B2" s="10" t="s">
        <v>5</v>
      </c>
      <c r="C2" s="10" t="s">
        <v>6</v>
      </c>
      <c r="D2" s="10" t="s">
        <v>7</v>
      </c>
      <c r="E2" s="10" t="s">
        <v>8</v>
      </c>
      <c r="F2" s="10" t="s">
        <v>9</v>
      </c>
      <c r="G2" s="10" t="s">
        <v>10</v>
      </c>
      <c r="H2" s="10" t="s">
        <v>11</v>
      </c>
      <c r="I2" s="10" t="s">
        <v>12</v>
      </c>
      <c r="J2" s="10" t="s">
        <v>13</v>
      </c>
    </row>
    <row r="3" spans="1:10" s="9" customFormat="1" ht="12.75">
      <c r="A3" s="11" t="s">
        <v>14</v>
      </c>
      <c r="B3" s="12">
        <v>36</v>
      </c>
      <c r="C3" s="13">
        <v>195.31</v>
      </c>
      <c r="D3" s="14">
        <f>B3*C3</f>
        <v>7031.16</v>
      </c>
      <c r="E3" s="15">
        <f>IF(F3&lt;&gt;0,F3/ABS(B3),"")</f>
      </c>
      <c r="F3" s="16"/>
      <c r="G3" s="15">
        <f>IF(E3&lt;&gt;"",-(E3-C3)*B3,"")</f>
      </c>
      <c r="H3" s="17">
        <f>IF((D3+F3)&lt;&gt;0,B3*$J$1,0)</f>
        <v>7102.8</v>
      </c>
      <c r="I3" s="15">
        <f>IF(ABS(H3)&lt;D3,SIGN(H3)*(D3-ABS(H3)),0)</f>
        <v>0</v>
      </c>
      <c r="J3" s="15">
        <f>IF(ABS(H3)&gt;D3,SIGN(H3)*(ABS(H3)-D3),0)</f>
        <v>71.64000000000033</v>
      </c>
    </row>
    <row r="4" spans="1:10" s="9" customFormat="1" ht="12.75">
      <c r="A4" s="18">
        <v>37632</v>
      </c>
      <c r="B4" s="12">
        <v>-10</v>
      </c>
      <c r="C4" s="15">
        <f>IF(D4&lt;&gt;0,D4/ABS(B4),"")</f>
        <v>195.31</v>
      </c>
      <c r="D4" s="13">
        <f>-B4*C3</f>
        <v>1953.1</v>
      </c>
      <c r="E4" s="15">
        <f>IF(F4&lt;&gt;0,F4/ABS(B4),"")</f>
        <v>197.42000000000002</v>
      </c>
      <c r="F4" s="19">
        <v>1974.2</v>
      </c>
      <c r="G4" s="15">
        <f>IF(E4&lt;&gt;"",-(E4-C4)*B4,"")</f>
        <v>21.100000000000136</v>
      </c>
      <c r="H4" s="15">
        <f>IF((D4+F4)&lt;&gt;0,B4*$J$1,0)</f>
        <v>-1973</v>
      </c>
      <c r="I4" s="15">
        <f>IF(ABS(H4)&lt;D4,SIGN(H4)*(D4-ABS(H4)),0)</f>
        <v>0</v>
      </c>
      <c r="J4" s="15">
        <f>IF(ABS(H4)&gt;D4,SIGN(H4)*(ABS(H4)-D4),0)</f>
        <v>-19.90000000000009</v>
      </c>
    </row>
    <row r="5" spans="1:10" s="9" customFormat="1" ht="12.75">
      <c r="A5" s="18">
        <v>37959</v>
      </c>
      <c r="B5" s="12">
        <v>-4</v>
      </c>
      <c r="C5" s="15">
        <f>IF(D5&lt;&gt;0,D5/ABS(B5),"")</f>
        <v>195.31</v>
      </c>
      <c r="D5" s="13">
        <f>-B5*C3</f>
        <v>781.24</v>
      </c>
      <c r="E5" s="15">
        <f>IF(F5&lt;&gt;0,F5/ABS(B5),"")</f>
        <v>199.83</v>
      </c>
      <c r="F5" s="19">
        <v>799.32</v>
      </c>
      <c r="G5" s="15">
        <f>IF(E5&lt;&gt;"",-(E5-C5)*B5,"")</f>
        <v>18.08000000000004</v>
      </c>
      <c r="H5" s="15">
        <f>IF((D5+F5)&lt;&gt;0,B5*$J$1,0)</f>
        <v>-789.2</v>
      </c>
      <c r="I5" s="15">
        <f>IF(ABS(H5)&lt;D5,SIGN(H5)*(D5-ABS(H5)),0)</f>
        <v>0</v>
      </c>
      <c r="J5" s="15">
        <f>IF(ABS(H5)&gt;D5,SIGN(H5)*(ABS(H5)-D5),0)</f>
        <v>-7.960000000000036</v>
      </c>
    </row>
    <row r="6" spans="1:10" s="9" customFormat="1" ht="12.75">
      <c r="A6" s="18"/>
      <c r="B6" s="12"/>
      <c r="C6" s="15">
        <f>IF(D6&lt;&gt;0,D6/ABS(B6),"")</f>
      </c>
      <c r="D6" s="13"/>
      <c r="E6" s="15">
        <f>IF(F6&lt;&gt;0,F6/ABS(B6),"")</f>
      </c>
      <c r="F6" s="19"/>
      <c r="G6" s="15">
        <f>IF(E6&lt;&gt;"",-(E6-C6)*B6,"")</f>
      </c>
      <c r="H6" s="15">
        <f>IF((D6+F6)&lt;&gt;0,B6*$J$1,0)</f>
        <v>0</v>
      </c>
      <c r="I6" s="15">
        <f>IF(ABS(H6)&lt;D6,SIGN(H6)*(D6-ABS(H6)),0)</f>
        <v>0</v>
      </c>
      <c r="J6" s="15">
        <f>IF(ABS(H6)&gt;D6,SIGN(H6)*(ABS(H6)-D6),0)</f>
        <v>0</v>
      </c>
    </row>
    <row r="7" spans="1:10" s="9" customFormat="1" ht="12.75">
      <c r="A7" s="18"/>
      <c r="B7" s="12"/>
      <c r="C7" s="15">
        <f>IF(D7&lt;&gt;0,D7/ABS(B7),"")</f>
      </c>
      <c r="D7" s="13"/>
      <c r="E7" s="15">
        <f>IF(F7&lt;&gt;0,F7/ABS(B7),"")</f>
      </c>
      <c r="F7" s="19"/>
      <c r="G7" s="15">
        <f>IF(E7&lt;&gt;"",-(E7-C7)*B7,"")</f>
      </c>
      <c r="H7" s="15">
        <f>IF((D7+F7)&lt;&gt;0,B7*$J$1,0)</f>
        <v>0</v>
      </c>
      <c r="I7" s="15">
        <f>IF(ABS(H7)&lt;D7,SIGN(H7)*(D7-ABS(H7)),0)</f>
        <v>0</v>
      </c>
      <c r="J7" s="15">
        <f>IF(ABS(H7)&gt;D7,SIGN(H7)*(ABS(H7)-D7),0)</f>
        <v>0</v>
      </c>
    </row>
    <row r="8" spans="1:10" s="9" customFormat="1" ht="12.75">
      <c r="A8" s="18"/>
      <c r="B8" s="12"/>
      <c r="C8" s="15">
        <f>IF(D8&lt;&gt;0,D8/ABS(B8),"")</f>
      </c>
      <c r="D8" s="13"/>
      <c r="E8" s="15">
        <f>IF(F8&lt;&gt;0,F8/ABS(B8),"")</f>
      </c>
      <c r="F8" s="19"/>
      <c r="G8" s="15">
        <f>IF(E8&lt;&gt;"",-(E8-C8)*B8,"")</f>
      </c>
      <c r="H8" s="15">
        <f>IF((D8+F8)&lt;&gt;0,B8*$J$1,0)</f>
        <v>0</v>
      </c>
      <c r="I8" s="15">
        <f>IF(ABS(H8)&lt;D8,SIGN(H8)*(D8-ABS(H8)),0)</f>
        <v>0</v>
      </c>
      <c r="J8" s="15">
        <f>IF(ABS(H8)&gt;D8,SIGN(H8)*(ABS(H8)-D8),0)</f>
        <v>0</v>
      </c>
    </row>
    <row r="9" spans="1:10" s="9" customFormat="1" ht="12.75">
      <c r="A9" s="18"/>
      <c r="B9" s="12"/>
      <c r="C9" s="15">
        <f>IF(D9&lt;&gt;0,D9/ABS(B9),"")</f>
      </c>
      <c r="D9" s="13"/>
      <c r="E9" s="15">
        <f>IF(F9&lt;&gt;0,F9/ABS(B9),"")</f>
      </c>
      <c r="F9" s="19"/>
      <c r="G9" s="15">
        <f>IF(E9&lt;&gt;"",-(E9-C9)*B9,"")</f>
      </c>
      <c r="H9" s="15">
        <f>IF((D9+F9)&lt;&gt;0,B9*$J$1,0)</f>
        <v>0</v>
      </c>
      <c r="I9" s="15">
        <f>IF(ABS(H9)&lt;D9,SIGN(H9)*(D9-ABS(H9)),0)</f>
        <v>0</v>
      </c>
      <c r="J9" s="15">
        <f>IF(ABS(H9)&gt;D9,SIGN(H9)*(ABS(H9)-D9),0)</f>
        <v>0</v>
      </c>
    </row>
    <row r="10" spans="1:10" s="9" customFormat="1" ht="12.75">
      <c r="A10" s="18"/>
      <c r="B10" s="12"/>
      <c r="C10" s="15">
        <f>IF(D10&lt;&gt;0,D10/ABS(B10),"")</f>
      </c>
      <c r="D10" s="13"/>
      <c r="E10" s="15">
        <f>IF(F10&lt;&gt;0,F10/ABS(B10),"")</f>
      </c>
      <c r="F10" s="19"/>
      <c r="G10" s="15">
        <f>IF(E10&lt;&gt;"",-(E10-C10)*B10,"")</f>
      </c>
      <c r="H10" s="15">
        <f>IF((D10+F10)&lt;&gt;0,B10*$J$1,0)</f>
        <v>0</v>
      </c>
      <c r="I10" s="15">
        <f>IF(ABS(H10)&lt;D10,SIGN(H10)*(D10-ABS(H10)),0)</f>
        <v>0</v>
      </c>
      <c r="J10" s="15">
        <f>IF(ABS(H10)&gt;D10,SIGN(H10)*(ABS(H10)-D10),0)</f>
        <v>0</v>
      </c>
    </row>
    <row r="11" spans="1:10" s="9" customFormat="1" ht="12.75">
      <c r="A11" s="18"/>
      <c r="B11" s="12"/>
      <c r="C11" s="15">
        <f>IF(D11&lt;&gt;0,D11/ABS(B11),"")</f>
      </c>
      <c r="D11" s="13"/>
      <c r="E11" s="15">
        <f>IF(F11&lt;&gt;0,F11/ABS(B11),"")</f>
      </c>
      <c r="F11" s="19"/>
      <c r="G11" s="15">
        <f>IF(E11&lt;&gt;"",-(E11-C11)*B11,"")</f>
      </c>
      <c r="H11" s="15">
        <f>IF((D11+F11)&lt;&gt;0,B11*$J$1,0)</f>
        <v>0</v>
      </c>
      <c r="I11" s="15">
        <f>IF(ABS(H11)&lt;D11,SIGN(H11)*(D11-ABS(H11)),0)</f>
        <v>0</v>
      </c>
      <c r="J11" s="15">
        <f>IF(ABS(H11)&gt;D11,SIGN(H11)*(ABS(H11)-D11),0)</f>
        <v>0</v>
      </c>
    </row>
    <row r="12" spans="1:10" s="9" customFormat="1" ht="12.75">
      <c r="A12" s="18"/>
      <c r="B12" s="12"/>
      <c r="C12" s="15">
        <f>IF(D12&lt;&gt;0,D12/ABS(B12),"")</f>
      </c>
      <c r="D12" s="13"/>
      <c r="E12" s="15">
        <f>IF(F12&lt;&gt;0,F12/ABS(B12),"")</f>
      </c>
      <c r="F12" s="19"/>
      <c r="G12" s="15">
        <f>IF(E12&lt;&gt;"",-(E12-C12)*B12,"")</f>
      </c>
      <c r="H12" s="15">
        <f>IF((D12+F12)&lt;&gt;0,B12*$J$1,0)</f>
        <v>0</v>
      </c>
      <c r="I12" s="15">
        <f>IF(ABS(H12)&lt;D12,SIGN(H12)*(D12-ABS(H12)),0)</f>
        <v>0</v>
      </c>
      <c r="J12" s="15">
        <f>IF(ABS(H12)&gt;D12,SIGN(H12)*(ABS(H12)-D12),0)</f>
        <v>0</v>
      </c>
    </row>
    <row r="13" spans="1:10" s="9" customFormat="1" ht="12.75">
      <c r="A13" s="20"/>
      <c r="B13" s="12"/>
      <c r="C13" s="15">
        <f>IF(D13&lt;&gt;0,D13/ABS(B13),"")</f>
      </c>
      <c r="D13" s="13"/>
      <c r="E13" s="15">
        <f>IF(F13&lt;&gt;0,F13/ABS(B13),"")</f>
      </c>
      <c r="F13" s="19"/>
      <c r="G13" s="15">
        <f>IF(E13&lt;&gt;"",-(E13-C13)*B13,"")</f>
      </c>
      <c r="H13" s="15">
        <f>IF((D13+F13)&lt;&gt;0,B13*$J$1,0)</f>
        <v>0</v>
      </c>
      <c r="I13" s="15">
        <f>IF(ABS(H13)&lt;D13,SIGN(H13)*(D13-ABS(H13)),0)</f>
        <v>0</v>
      </c>
      <c r="J13" s="15">
        <f>IF(ABS(H13)&gt;D13,SIGN(H13)*(ABS(H13)-D13),0)</f>
        <v>0</v>
      </c>
    </row>
    <row r="14" spans="1:10" s="9" customFormat="1" ht="12.75">
      <c r="A14" s="21" t="s">
        <v>15</v>
      </c>
      <c r="B14" s="21">
        <f>SUM(B3:B13)</f>
        <v>22</v>
      </c>
      <c r="C14" s="21">
        <f>AVERAGE(C3:C13)</f>
        <v>195.31000000000003</v>
      </c>
      <c r="D14" s="21">
        <f>SUM(D3:D13)</f>
        <v>9765.5</v>
      </c>
      <c r="E14" s="21">
        <f>AVERAGE(E3:E13)</f>
        <v>198.625</v>
      </c>
      <c r="F14" s="21">
        <f>SUM(F3:F13)</f>
        <v>2773.52</v>
      </c>
      <c r="G14" s="21">
        <f>SUM(G3:G13)</f>
        <v>39.18000000000018</v>
      </c>
      <c r="H14" s="21">
        <f>SUM(H3:H13)</f>
        <v>4340.6</v>
      </c>
      <c r="I14" s="21">
        <f>SUM(I3:I13)</f>
        <v>0</v>
      </c>
      <c r="J14" s="21">
        <f>SUM(J3:J13)</f>
        <v>43.7800000000002</v>
      </c>
    </row>
    <row r="15" spans="1:10" s="9" customFormat="1" ht="12.75">
      <c r="A15" s="1"/>
      <c r="B15" s="1"/>
      <c r="C15" s="22" t="s">
        <v>16</v>
      </c>
      <c r="D15" s="1"/>
      <c r="E15" s="22" t="s">
        <v>17</v>
      </c>
      <c r="F15" s="1"/>
      <c r="G15" s="1"/>
      <c r="H15" s="21" t="s">
        <v>18</v>
      </c>
      <c r="I15" s="23">
        <v>0</v>
      </c>
      <c r="J15" s="23">
        <v>71.64</v>
      </c>
    </row>
    <row r="16" spans="1:10" s="9" customFormat="1" ht="12.75">
      <c r="A16" s="1"/>
      <c r="B16" s="1"/>
      <c r="C16" s="1"/>
      <c r="D16" s="1"/>
      <c r="E16" s="1"/>
      <c r="F16" s="1"/>
      <c r="G16" s="1"/>
      <c r="H16" s="24" t="s">
        <v>19</v>
      </c>
      <c r="I16" s="24">
        <f>I14-I15</f>
        <v>0</v>
      </c>
      <c r="J16" s="24">
        <f>J14-J15</f>
        <v>-27.8599999999998</v>
      </c>
    </row>
    <row r="17" spans="1:10" s="9" customFormat="1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s="9" customFormat="1" ht="12.75">
      <c r="A18" s="25"/>
      <c r="B18" s="1" t="s">
        <v>20</v>
      </c>
      <c r="C18" s="1"/>
      <c r="D18" s="1"/>
      <c r="E18" s="1"/>
      <c r="F18" s="1"/>
      <c r="G18" s="1"/>
      <c r="H18" s="1"/>
      <c r="I18" s="1"/>
      <c r="J18" s="1"/>
    </row>
    <row r="19" spans="1:10" s="9" customFormat="1" ht="12.75">
      <c r="A19" s="26"/>
      <c r="B19" s="1" t="s">
        <v>21</v>
      </c>
      <c r="C19" s="1"/>
      <c r="D19" s="1"/>
      <c r="E19" s="1"/>
      <c r="F19" s="1"/>
      <c r="G19" s="1"/>
      <c r="H19" s="1"/>
      <c r="I19" s="1"/>
      <c r="J19" s="1"/>
    </row>
    <row r="20" spans="1:10" s="9" customFormat="1" ht="12.75">
      <c r="A20" s="27"/>
      <c r="B20" s="1" t="s">
        <v>22</v>
      </c>
      <c r="C20" s="1"/>
      <c r="D20" s="1"/>
      <c r="E20" s="1"/>
      <c r="F20" s="1"/>
      <c r="G20" s="1"/>
      <c r="H20" s="1"/>
      <c r="I20" s="1"/>
      <c r="J20" s="1"/>
    </row>
  </sheetData>
  <sheetProtection sheet="1" objects="1" scenarios="1"/>
  <mergeCells count="4">
    <mergeCell ref="A1:B1"/>
    <mergeCell ref="C1:D1"/>
    <mergeCell ref="E1:F1"/>
    <mergeCell ref="G1:I1"/>
  </mergeCells>
  <printOptions/>
  <pageMargins left="0.7875" right="0.7875" top="0.7875" bottom="0.7875" header="0.09861111111111112" footer="0.09861111111111112"/>
  <pageSetup cellComments="atEnd" firstPageNumber="1" useFirstPageNumber="1" fitToHeight="0"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Valorisation des valeurs mobilière de placement.</dc:title>
  <dc:subject>Compta</dc:subject>
  <dc:creator>Xavier BALSEGUR</dc:creator>
  <cp:keywords>Expert Compta . NET</cp:keywords>
  <dc:description/>
  <cp:lastModifiedBy>Xavier BALSEGUR</cp:lastModifiedBy>
  <cp:lastPrinted>1601-01-01T00:06:31Z</cp:lastPrinted>
  <dcterms:created xsi:type="dcterms:W3CDTF">2003-10-15T14:26:18Z</dcterms:created>
  <dcterms:modified xsi:type="dcterms:W3CDTF">2005-07-17T12:36:28Z</dcterms:modified>
  <cp:category/>
  <cp:version/>
  <cp:contentType/>
  <cp:contentStatus/>
  <cp:revision>7</cp:revision>
</cp:coreProperties>
</file>